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040" activeTab="1"/>
  </bookViews>
  <sheets>
    <sheet name="Instructions" sheetId="4" r:id="rId1"/>
    <sheet name="Salary Slip" sheetId="1" r:id="rId2"/>
    <sheet name="Salary Setup" sheetId="2" r:id="rId3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H33"/>
  <c r="H32"/>
  <c r="H31"/>
  <c r="F34" s="1"/>
  <c r="D24"/>
  <c r="D23"/>
  <c r="D22"/>
  <c r="D21"/>
  <c r="D20"/>
  <c r="D19"/>
  <c r="H24"/>
  <c r="H23"/>
  <c r="H22"/>
  <c r="H21"/>
  <c r="H20"/>
  <c r="H19"/>
  <c r="D16"/>
  <c r="D15"/>
  <c r="D14"/>
  <c r="C8" s="1"/>
  <c r="D13"/>
  <c r="D12"/>
  <c r="D11"/>
  <c r="H25" l="1"/>
  <c r="D25"/>
  <c r="F26" l="1"/>
  <c r="F27" l="1"/>
  <c r="E37"/>
  <c r="G37" l="1"/>
</calcChain>
</file>

<file path=xl/sharedStrings.xml><?xml version="1.0" encoding="utf-8"?>
<sst xmlns="http://schemas.openxmlformats.org/spreadsheetml/2006/main" count="72" uniqueCount="51">
  <si>
    <t>Employee Salary Slip</t>
  </si>
  <si>
    <t>James Corporation</t>
  </si>
  <si>
    <t>1211 Pine Tree Ave, NY, NY 19002</t>
  </si>
  <si>
    <t>Employee Pay Summary</t>
  </si>
  <si>
    <t>Employee Name:</t>
  </si>
  <si>
    <t>Designation:</t>
  </si>
  <si>
    <t>Pay Period:</t>
  </si>
  <si>
    <t>Date of Joining:</t>
  </si>
  <si>
    <t>Pay Date:</t>
  </si>
  <si>
    <t>EARNINGS</t>
  </si>
  <si>
    <t>AMOUNT</t>
  </si>
  <si>
    <t>DEDUCTIONS</t>
  </si>
  <si>
    <t>Account #:</t>
  </si>
  <si>
    <t>Basic Salary</t>
  </si>
  <si>
    <t>House Rent Allowances</t>
  </si>
  <si>
    <t>Conveyance Allowances</t>
  </si>
  <si>
    <t>Medical Allowances</t>
  </si>
  <si>
    <t>Special Allowances</t>
  </si>
  <si>
    <t>Gross Salary</t>
  </si>
  <si>
    <t>NET PAY</t>
  </si>
  <si>
    <t>EPF</t>
  </si>
  <si>
    <t>Health Insurance</t>
  </si>
  <si>
    <t>Professional Tax</t>
  </si>
  <si>
    <t>TDS</t>
  </si>
  <si>
    <t>Total Deductions</t>
  </si>
  <si>
    <t>Amount in Words:</t>
  </si>
  <si>
    <t>James Harden</t>
  </si>
  <si>
    <t>Supervisor</t>
  </si>
  <si>
    <t>June 2050</t>
  </si>
  <si>
    <t>Employee Details</t>
  </si>
  <si>
    <t>Pay Details</t>
  </si>
  <si>
    <t>Other Allowances</t>
  </si>
  <si>
    <t>Deduction Details</t>
  </si>
  <si>
    <t>000-0000-0000</t>
  </si>
  <si>
    <t>REIMBURSEMENTS</t>
  </si>
  <si>
    <t>Reimbursement Details</t>
  </si>
  <si>
    <t>Fuel</t>
  </si>
  <si>
    <t>Telephone</t>
  </si>
  <si>
    <t>Other</t>
  </si>
  <si>
    <t>TOTAL NET PAYABLE</t>
  </si>
  <si>
    <t>TOTAL REIMBURSEMENT</t>
  </si>
  <si>
    <t>Employee Signature</t>
  </si>
  <si>
    <t>Employer Signature</t>
  </si>
  <si>
    <t>Employee Net Pay</t>
  </si>
  <si>
    <t>Paid Days:</t>
  </si>
  <si>
    <t>The following are instructions on how to use the template.</t>
  </si>
  <si>
    <t>1. Edit or add content like inserting rows and columns to the template.</t>
  </si>
  <si>
    <t>2. There are no locked-up cells for easier editing of cell names.</t>
  </si>
  <si>
    <t>3. Feel free to change any formula available.</t>
  </si>
  <si>
    <t>Should you need assistance, please contact our Customer Support Team using the chat box found on the website.</t>
  </si>
  <si>
    <t>sample@template.net | 222555777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</si>
</sst>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&quot;$&quot;#,##0.00"/>
    <numFmt numFmtId="166" formatCode="[$-409]d\-mmm\-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6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4" tint="-0.499984740745262"/>
      <name val="Segoe UI"/>
      <family val="2"/>
    </font>
    <font>
      <b/>
      <sz val="11"/>
      <name val="Segoe UI"/>
      <family val="2"/>
    </font>
    <font>
      <b/>
      <sz val="11"/>
      <color theme="2" tint="-0.499984740745262"/>
      <name val="Segoe UI"/>
      <family val="2"/>
    </font>
    <font>
      <sz val="18"/>
      <color theme="1"/>
      <name val="Segoe UI"/>
      <family val="2"/>
    </font>
    <font>
      <sz val="28"/>
      <color theme="9" tint="-0.499984740745262"/>
      <name val="Segoe UI"/>
      <family val="2"/>
    </font>
    <font>
      <sz val="11"/>
      <color rgb="FF000000"/>
      <name val="Calibri"/>
      <family val="2"/>
    </font>
    <font>
      <sz val="11"/>
      <color rgb="FF000000"/>
      <name val="Roboto"/>
    </font>
    <font>
      <sz val="16"/>
      <color theme="4" tint="-0.49998474074526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59996337778862885"/>
      </left>
      <right/>
      <top style="thin">
        <color theme="4" tint="-0.24994659260841701"/>
      </top>
      <bottom/>
      <diagonal/>
    </border>
    <border>
      <left style="thin">
        <color theme="4" tint="0.59996337778862885"/>
      </left>
      <right/>
      <top/>
      <bottom/>
      <diagonal/>
    </border>
    <border>
      <left style="thin">
        <color theme="4" tint="0.59996337778862885"/>
      </left>
      <right/>
      <top/>
      <bottom style="thin">
        <color theme="4" tint="-0.24994659260841701"/>
      </bottom>
      <diagonal/>
    </border>
    <border>
      <left/>
      <right style="thin">
        <color theme="4" tint="0.59996337778862885"/>
      </right>
      <top/>
      <bottom/>
      <diagonal/>
    </border>
    <border>
      <left/>
      <right style="thin">
        <color theme="4" tint="0.59996337778862885"/>
      </right>
      <top/>
      <bottom style="thin">
        <color theme="4" tint="-0.24994659260841701"/>
      </bottom>
      <diagonal/>
    </border>
    <border>
      <left/>
      <right style="thin">
        <color theme="4" tint="0.59996337778862885"/>
      </right>
      <top style="thin">
        <color theme="4" tint="-0.2499465926084170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165" fontId="6" fillId="0" borderId="2" xfId="0" applyNumberFormat="1" applyFont="1" applyFill="1" applyBorder="1" applyAlignment="1"/>
    <xf numFmtId="165" fontId="2" fillId="0" borderId="0" xfId="0" applyNumberFormat="1" applyFont="1" applyBorder="1" applyAlignment="1"/>
    <xf numFmtId="0" fontId="2" fillId="0" borderId="0" xfId="0" applyFont="1" applyFill="1" applyAlignment="1"/>
    <xf numFmtId="0" fontId="2" fillId="0" borderId="4" xfId="0" applyFont="1" applyBorder="1"/>
    <xf numFmtId="0" fontId="2" fillId="0" borderId="11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65" fontId="7" fillId="0" borderId="0" xfId="1" applyNumberFormat="1" applyFont="1" applyBorder="1" applyAlignment="1">
      <alignment horizontal="left"/>
    </xf>
    <xf numFmtId="165" fontId="7" fillId="0" borderId="13" xfId="1" applyNumberFormat="1" applyFont="1" applyBorder="1" applyAlignment="1">
      <alignment horizontal="left"/>
    </xf>
    <xf numFmtId="165" fontId="7" fillId="0" borderId="5" xfId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5" fillId="3" borderId="2" xfId="0" applyFont="1" applyFill="1" applyBorder="1"/>
    <xf numFmtId="0" fontId="5" fillId="3" borderId="0" xfId="0" applyFont="1" applyFill="1" applyBorder="1"/>
    <xf numFmtId="0" fontId="11" fillId="0" borderId="0" xfId="0" applyFont="1"/>
    <xf numFmtId="0" fontId="0" fillId="0" borderId="0" xfId="0"/>
    <xf numFmtId="0" fontId="2" fillId="0" borderId="27" xfId="0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165" fontId="8" fillId="4" borderId="11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165" fontId="7" fillId="0" borderId="0" xfId="0" applyNumberFormat="1" applyFont="1" applyBorder="1" applyAlignment="1">
      <alignment horizontal="left"/>
    </xf>
    <xf numFmtId="165" fontId="7" fillId="0" borderId="5" xfId="0" applyNumberFormat="1" applyFont="1" applyBorder="1" applyAlignment="1">
      <alignment horizontal="left"/>
    </xf>
    <xf numFmtId="165" fontId="7" fillId="0" borderId="7" xfId="0" applyNumberFormat="1" applyFont="1" applyBorder="1" applyAlignment="1">
      <alignment horizontal="left"/>
    </xf>
    <xf numFmtId="165" fontId="7" fillId="0" borderId="8" xfId="0" applyNumberFormat="1" applyFont="1" applyBorder="1" applyAlignment="1">
      <alignment horizontal="left"/>
    </xf>
    <xf numFmtId="0" fontId="4" fillId="4" borderId="6" xfId="0" applyFont="1" applyFill="1" applyBorder="1"/>
    <xf numFmtId="0" fontId="4" fillId="4" borderId="7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165" fontId="7" fillId="0" borderId="5" xfId="1" applyNumberFormat="1" applyFont="1" applyBorder="1" applyAlignment="1">
      <alignment horizontal="left"/>
    </xf>
    <xf numFmtId="165" fontId="4" fillId="4" borderId="7" xfId="1" applyNumberFormat="1" applyFont="1" applyFill="1" applyBorder="1" applyAlignment="1">
      <alignment horizontal="left"/>
    </xf>
    <xf numFmtId="165" fontId="4" fillId="4" borderId="8" xfId="1" applyNumberFormat="1" applyFont="1" applyFill="1" applyBorder="1" applyAlignment="1">
      <alignment horizontal="left"/>
    </xf>
    <xf numFmtId="165" fontId="2" fillId="0" borderId="2" xfId="0" applyNumberFormat="1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 wrapText="1"/>
    </xf>
    <xf numFmtId="0" fontId="4" fillId="4" borderId="12" xfId="0" applyFont="1" applyFill="1" applyBorder="1"/>
    <xf numFmtId="0" fontId="5" fillId="3" borderId="15" xfId="0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left"/>
    </xf>
    <xf numFmtId="165" fontId="7" fillId="0" borderId="13" xfId="1" applyNumberFormat="1" applyFont="1" applyBorder="1" applyAlignment="1">
      <alignment horizontal="left"/>
    </xf>
    <xf numFmtId="165" fontId="4" fillId="4" borderId="14" xfId="1" applyNumberFormat="1" applyFont="1" applyFill="1" applyBorder="1" applyAlignment="1">
      <alignment horizontal="left"/>
    </xf>
    <xf numFmtId="0" fontId="2" fillId="0" borderId="11" xfId="0" applyFont="1" applyBorder="1"/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66" fontId="2" fillId="0" borderId="24" xfId="0" applyNumberFormat="1" applyFont="1" applyBorder="1" applyAlignment="1">
      <alignment horizontal="left"/>
    </xf>
    <xf numFmtId="166" fontId="2" fillId="0" borderId="25" xfId="0" applyNumberFormat="1" applyFont="1" applyBorder="1" applyAlignment="1">
      <alignment horizontal="left"/>
    </xf>
    <xf numFmtId="166" fontId="2" fillId="0" borderId="26" xfId="0" applyNumberFormat="1" applyFont="1" applyBorder="1" applyAlignment="1">
      <alignment horizontal="left"/>
    </xf>
    <xf numFmtId="49" fontId="2" fillId="0" borderId="24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left"/>
    </xf>
    <xf numFmtId="49" fontId="2" fillId="0" borderId="26" xfId="0" applyNumberFormat="1" applyFont="1" applyBorder="1" applyAlignment="1">
      <alignment horizontal="left"/>
    </xf>
    <xf numFmtId="0" fontId="2" fillId="0" borderId="2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-190500</xdr:rowOff>
    </xdr:from>
    <xdr:ext cx="8010525" cy="32575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2F1B280F-8857-4B36-94EC-2AEFCDA7E4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10525" cy="3257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333376</xdr:colOff>
      <xdr:row>4</xdr:row>
      <xdr:rowOff>19050</xdr:rowOff>
    </xdr:from>
    <xdr:to>
      <xdr:col>8</xdr:col>
      <xdr:colOff>485776</xdr:colOff>
      <xdr:row>7</xdr:row>
      <xdr:rowOff>133739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0255DA6-7F46-48DB-BE83-CB888F3A2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33425"/>
          <a:ext cx="762000" cy="743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activeCell="J6" sqref="J6"/>
    </sheetView>
  </sheetViews>
  <sheetFormatPr defaultColWidth="14.42578125" defaultRowHeight="15"/>
  <sheetData>
    <row r="1" spans="1:9">
      <c r="A1" s="20"/>
      <c r="B1" s="21"/>
      <c r="C1" s="21"/>
      <c r="D1" s="21"/>
      <c r="E1" s="21"/>
      <c r="F1" s="21"/>
      <c r="G1" s="21"/>
      <c r="H1" s="21"/>
      <c r="I1" s="21"/>
    </row>
    <row r="2" spans="1:9">
      <c r="A2" s="21"/>
      <c r="B2" s="21"/>
      <c r="C2" s="21"/>
      <c r="D2" s="21"/>
      <c r="E2" s="21"/>
      <c r="F2" s="21"/>
      <c r="G2" s="21"/>
      <c r="H2" s="21"/>
      <c r="I2" s="21"/>
    </row>
    <row r="3" spans="1:9">
      <c r="A3" s="21"/>
      <c r="B3" s="21"/>
      <c r="C3" s="21"/>
      <c r="D3" s="21"/>
      <c r="E3" s="21"/>
      <c r="F3" s="21"/>
      <c r="G3" s="21"/>
      <c r="H3" s="21"/>
      <c r="I3" s="21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>
      <c r="A11" s="21"/>
      <c r="B11" s="21"/>
      <c r="C11" s="21"/>
      <c r="D11" s="21"/>
      <c r="E11" s="21"/>
      <c r="F11" s="21"/>
      <c r="G11" s="21"/>
      <c r="H11" s="21"/>
      <c r="I11" s="21"/>
    </row>
    <row r="12" spans="1:9">
      <c r="A12" s="21"/>
      <c r="B12" s="21"/>
      <c r="C12" s="21"/>
      <c r="D12" s="21"/>
      <c r="E12" s="21"/>
      <c r="F12" s="21"/>
      <c r="G12" s="21"/>
      <c r="H12" s="21"/>
      <c r="I12" s="21"/>
    </row>
    <row r="13" spans="1:9">
      <c r="A13" s="21"/>
      <c r="B13" s="21"/>
      <c r="C13" s="21"/>
      <c r="D13" s="21"/>
      <c r="E13" s="21"/>
      <c r="F13" s="21"/>
      <c r="G13" s="21"/>
      <c r="H13" s="21"/>
      <c r="I13" s="21"/>
    </row>
    <row r="14" spans="1:9">
      <c r="A14" s="21"/>
      <c r="B14" s="21"/>
      <c r="C14" s="21"/>
      <c r="D14" s="21"/>
      <c r="E14" s="21"/>
      <c r="F14" s="21"/>
      <c r="G14" s="21"/>
      <c r="H14" s="21"/>
      <c r="I14" s="21"/>
    </row>
    <row r="15" spans="1:9">
      <c r="A15" s="21"/>
      <c r="B15" s="21"/>
      <c r="C15" s="21"/>
      <c r="D15" s="21"/>
      <c r="E15" s="21"/>
      <c r="F15" s="21"/>
      <c r="G15" s="21"/>
      <c r="H15" s="21"/>
      <c r="I15" s="21"/>
    </row>
    <row r="16" spans="1:9">
      <c r="A16" s="21"/>
      <c r="B16" s="21"/>
      <c r="C16" s="21"/>
      <c r="D16" s="21"/>
      <c r="E16" s="21"/>
      <c r="F16" s="21"/>
      <c r="G16" s="21"/>
      <c r="H16" s="21"/>
      <c r="I16" s="21"/>
    </row>
    <row r="17" spans="1:9">
      <c r="A17" s="21"/>
      <c r="B17" s="21"/>
      <c r="C17" s="21"/>
      <c r="D17" s="21"/>
      <c r="E17" s="21"/>
      <c r="F17" s="21"/>
      <c r="G17" s="21"/>
      <c r="H17" s="21"/>
      <c r="I17" s="21"/>
    </row>
    <row r="18" spans="1:9">
      <c r="A18" s="21"/>
      <c r="B18" s="21"/>
      <c r="C18" s="21"/>
      <c r="D18" s="21"/>
      <c r="E18" s="21"/>
      <c r="F18" s="21"/>
      <c r="G18" s="21"/>
      <c r="H18" s="21"/>
      <c r="I18" s="21"/>
    </row>
    <row r="19" spans="1:9">
      <c r="A19" s="21"/>
      <c r="B19" s="21"/>
      <c r="C19" s="21"/>
      <c r="D19" s="21"/>
      <c r="E19" s="21"/>
      <c r="F19" s="21"/>
      <c r="G19" s="21"/>
      <c r="H19" s="21"/>
      <c r="I19" s="21"/>
    </row>
    <row r="20" spans="1:9">
      <c r="A20" s="21"/>
      <c r="B20" s="36" t="s">
        <v>45</v>
      </c>
      <c r="C20" s="37"/>
      <c r="D20" s="37"/>
      <c r="E20" s="37"/>
      <c r="F20" s="21"/>
      <c r="G20" s="21"/>
      <c r="H20" s="21"/>
      <c r="I20" s="21"/>
    </row>
    <row r="21" spans="1:9">
      <c r="A21" s="21"/>
      <c r="B21" s="21"/>
      <c r="C21" s="21"/>
      <c r="D21" s="21"/>
      <c r="E21" s="21"/>
      <c r="F21" s="21"/>
      <c r="G21" s="21"/>
      <c r="H21" s="21"/>
      <c r="I21" s="21"/>
    </row>
    <row r="22" spans="1:9">
      <c r="A22" s="21"/>
      <c r="B22" s="36" t="s">
        <v>46</v>
      </c>
      <c r="C22" s="37"/>
      <c r="D22" s="37"/>
      <c r="E22" s="37"/>
      <c r="F22" s="37"/>
      <c r="G22" s="21"/>
      <c r="H22" s="21"/>
      <c r="I22" s="21"/>
    </row>
    <row r="23" spans="1:9">
      <c r="A23" s="21"/>
      <c r="B23" s="36" t="s">
        <v>47</v>
      </c>
      <c r="C23" s="37"/>
      <c r="D23" s="37"/>
      <c r="E23" s="37"/>
      <c r="F23" s="37"/>
      <c r="G23" s="21"/>
      <c r="H23" s="21"/>
      <c r="I23" s="21"/>
    </row>
    <row r="24" spans="1:9">
      <c r="A24" s="21"/>
      <c r="B24" s="36" t="s">
        <v>48</v>
      </c>
      <c r="C24" s="37"/>
      <c r="D24" s="37"/>
      <c r="E24" s="21"/>
      <c r="F24" s="21"/>
      <c r="G24" s="21"/>
      <c r="H24" s="21"/>
      <c r="I24" s="21"/>
    </row>
    <row r="25" spans="1:9">
      <c r="A25" s="21"/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36" t="s">
        <v>49</v>
      </c>
      <c r="C26" s="37"/>
      <c r="D26" s="37"/>
      <c r="E26" s="37"/>
      <c r="F26" s="37"/>
      <c r="G26" s="37"/>
      <c r="H26" s="37"/>
      <c r="I26" s="37"/>
    </row>
  </sheetData>
  <mergeCells count="5">
    <mergeCell ref="B20:E20"/>
    <mergeCell ref="B22:F22"/>
    <mergeCell ref="B23:F23"/>
    <mergeCell ref="B24:D24"/>
    <mergeCell ref="B26:I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tabSelected="1" workbookViewId="0">
      <selection activeCell="F13" sqref="F13:H13"/>
    </sheetView>
  </sheetViews>
  <sheetFormatPr defaultRowHeight="16.5"/>
  <cols>
    <col min="1" max="1" width="1.85546875" style="1" customWidth="1"/>
    <col min="2" max="3" width="12.28515625" style="1" customWidth="1"/>
    <col min="4" max="4" width="14" style="1" customWidth="1"/>
    <col min="5" max="6" width="12.140625" style="1" customWidth="1"/>
    <col min="7" max="7" width="16.7109375" style="1" customWidth="1"/>
    <col min="8" max="9" width="9.140625" style="1"/>
    <col min="10" max="10" width="2.28515625" style="1" customWidth="1"/>
    <col min="11" max="16384" width="9.140625" style="1"/>
  </cols>
  <sheetData>
    <row r="1" spans="1:10" ht="8.25" customHeight="1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5.75" customHeight="1">
      <c r="A2" s="25"/>
      <c r="B2" s="85" t="s">
        <v>0</v>
      </c>
      <c r="C2" s="85"/>
      <c r="D2" s="85"/>
      <c r="E2" s="85"/>
      <c r="F2" s="85"/>
      <c r="G2" s="85"/>
      <c r="H2" s="85"/>
      <c r="I2" s="85"/>
      <c r="J2" s="26"/>
    </row>
    <row r="3" spans="1:10" ht="15.75" customHeight="1">
      <c r="A3" s="25"/>
      <c r="B3" s="85"/>
      <c r="C3" s="85"/>
      <c r="D3" s="85"/>
      <c r="E3" s="85"/>
      <c r="F3" s="85"/>
      <c r="G3" s="85"/>
      <c r="H3" s="85"/>
      <c r="I3" s="85"/>
      <c r="J3" s="26"/>
    </row>
    <row r="4" spans="1:10">
      <c r="A4" s="25"/>
      <c r="B4" s="2"/>
      <c r="C4" s="2"/>
      <c r="D4" s="2"/>
      <c r="E4" s="2"/>
      <c r="F4" s="2"/>
      <c r="G4" s="2"/>
      <c r="H4" s="2"/>
      <c r="I4" s="2"/>
      <c r="J4" s="26"/>
    </row>
    <row r="5" spans="1:10">
      <c r="A5" s="25"/>
      <c r="B5" s="27" t="s">
        <v>1</v>
      </c>
      <c r="C5" s="27"/>
      <c r="D5" s="2"/>
      <c r="E5" s="2"/>
      <c r="F5" s="2"/>
      <c r="G5" s="2"/>
      <c r="H5" s="2"/>
      <c r="I5" s="2"/>
      <c r="J5" s="26"/>
    </row>
    <row r="6" spans="1:10">
      <c r="A6" s="25"/>
      <c r="B6" s="2" t="s">
        <v>2</v>
      </c>
      <c r="C6" s="2"/>
      <c r="D6" s="2"/>
      <c r="E6" s="2"/>
      <c r="F6" s="2"/>
      <c r="G6" s="2"/>
      <c r="H6" s="2"/>
      <c r="I6" s="2"/>
      <c r="J6" s="26"/>
    </row>
    <row r="7" spans="1:10">
      <c r="A7" s="25"/>
      <c r="B7" s="2" t="s">
        <v>50</v>
      </c>
      <c r="C7" s="2"/>
      <c r="D7" s="2"/>
      <c r="E7" s="2"/>
      <c r="F7" s="2"/>
      <c r="G7" s="2"/>
      <c r="H7" s="2"/>
      <c r="I7" s="2"/>
      <c r="J7" s="26"/>
    </row>
    <row r="8" spans="1:10">
      <c r="A8" s="25"/>
      <c r="B8" s="2"/>
      <c r="C8" s="86" t="str">
        <f>"Payslip for the Month of "&amp;D14</f>
        <v>Payslip for the Month of June 2050</v>
      </c>
      <c r="D8" s="86"/>
      <c r="E8" s="86"/>
      <c r="F8" s="86"/>
      <c r="G8" s="86"/>
      <c r="H8" s="86"/>
      <c r="I8" s="2"/>
      <c r="J8" s="26"/>
    </row>
    <row r="9" spans="1:10">
      <c r="A9" s="25"/>
      <c r="B9" s="2"/>
      <c r="C9" s="2"/>
      <c r="D9" s="2"/>
      <c r="E9" s="2"/>
      <c r="F9" s="2"/>
      <c r="G9" s="2"/>
      <c r="H9" s="2"/>
      <c r="I9" s="2"/>
      <c r="J9" s="26"/>
    </row>
    <row r="10" spans="1:10">
      <c r="A10" s="25"/>
      <c r="B10" s="27" t="s">
        <v>3</v>
      </c>
      <c r="C10" s="2"/>
      <c r="D10" s="2"/>
      <c r="E10" s="2"/>
      <c r="F10" s="39" t="s">
        <v>43</v>
      </c>
      <c r="G10" s="40"/>
      <c r="H10" s="41"/>
      <c r="I10" s="2"/>
      <c r="J10" s="26"/>
    </row>
    <row r="11" spans="1:10" ht="16.5" customHeight="1">
      <c r="A11" s="25"/>
      <c r="B11" s="2" t="s">
        <v>4</v>
      </c>
      <c r="C11" s="2"/>
      <c r="D11" s="28" t="str">
        <f>VLOOKUP(B11,'Salary Setup'!$B$4:$F$9,3,0)</f>
        <v>James Harden</v>
      </c>
      <c r="E11" s="2"/>
      <c r="F11" s="43">
        <v>1250</v>
      </c>
      <c r="G11" s="44"/>
      <c r="H11" s="45"/>
      <c r="I11" s="2"/>
      <c r="J11" s="26"/>
    </row>
    <row r="12" spans="1:10" ht="16.5" customHeight="1">
      <c r="A12" s="25"/>
      <c r="B12" s="2" t="s">
        <v>5</v>
      </c>
      <c r="C12" s="2"/>
      <c r="D12" s="28" t="str">
        <f>VLOOKUP(B12,'Salary Setup'!$B$4:$F$9,3,0)</f>
        <v>Supervisor</v>
      </c>
      <c r="E12" s="2"/>
      <c r="F12" s="43"/>
      <c r="G12" s="44"/>
      <c r="H12" s="45"/>
      <c r="I12" s="2"/>
      <c r="J12" s="26"/>
    </row>
    <row r="13" spans="1:10" ht="16.5" customHeight="1">
      <c r="A13" s="25"/>
      <c r="B13" s="2" t="s">
        <v>7</v>
      </c>
      <c r="C13" s="2"/>
      <c r="D13" s="29">
        <f>VLOOKUP(B13,'Salary Setup'!$B$4:$F$9,3,0)</f>
        <v>54790</v>
      </c>
      <c r="E13" s="2"/>
      <c r="F13" s="46" t="str">
        <f>"Paid Days: "&amp;'Salary Setup'!D10</f>
        <v>Paid Days: 28</v>
      </c>
      <c r="G13" s="47"/>
      <c r="H13" s="48"/>
      <c r="I13" s="2"/>
      <c r="J13" s="26"/>
    </row>
    <row r="14" spans="1:10">
      <c r="A14" s="25"/>
      <c r="B14" s="2" t="s">
        <v>6</v>
      </c>
      <c r="C14" s="2"/>
      <c r="D14" s="30" t="str">
        <f>VLOOKUP(B14,'Salary Setup'!$B$4:$F$9,3,0)</f>
        <v>June 2050</v>
      </c>
      <c r="E14" s="2"/>
      <c r="F14" s="42"/>
      <c r="G14" s="42"/>
      <c r="H14" s="42"/>
      <c r="I14" s="2"/>
      <c r="J14" s="26"/>
    </row>
    <row r="15" spans="1:10">
      <c r="A15" s="25"/>
      <c r="B15" s="2" t="s">
        <v>8</v>
      </c>
      <c r="C15" s="2"/>
      <c r="D15" s="29">
        <f>VLOOKUP(B15,'Salary Setup'!$B$4:$F$9,3,0)</f>
        <v>54969</v>
      </c>
      <c r="E15" s="2"/>
      <c r="F15" s="2"/>
      <c r="G15" s="2"/>
      <c r="H15" s="2"/>
      <c r="I15" s="2"/>
      <c r="J15" s="26"/>
    </row>
    <row r="16" spans="1:10">
      <c r="A16" s="25"/>
      <c r="B16" s="2" t="s">
        <v>12</v>
      </c>
      <c r="C16" s="2"/>
      <c r="D16" s="28" t="str">
        <f>VLOOKUP(B16,'Salary Setup'!$B$4:$F$9,3,0)</f>
        <v>000-0000-0000</v>
      </c>
      <c r="E16" s="2"/>
      <c r="F16" s="2"/>
      <c r="G16" s="2"/>
      <c r="H16" s="2"/>
      <c r="I16" s="2"/>
      <c r="J16" s="26"/>
    </row>
    <row r="17" spans="1:10">
      <c r="A17" s="25"/>
      <c r="B17" s="2"/>
      <c r="C17" s="2"/>
      <c r="D17" s="2"/>
      <c r="E17" s="2"/>
      <c r="F17" s="2"/>
      <c r="G17" s="2"/>
      <c r="H17" s="2"/>
      <c r="I17" s="2"/>
      <c r="J17" s="26"/>
    </row>
    <row r="18" spans="1:10" ht="22.5" customHeight="1">
      <c r="A18" s="25"/>
      <c r="B18" s="64" t="s">
        <v>9</v>
      </c>
      <c r="C18" s="65"/>
      <c r="D18" s="65" t="s">
        <v>10</v>
      </c>
      <c r="E18" s="80"/>
      <c r="F18" s="87" t="s">
        <v>11</v>
      </c>
      <c r="G18" s="65"/>
      <c r="H18" s="65" t="s">
        <v>10</v>
      </c>
      <c r="I18" s="70"/>
      <c r="J18" s="26"/>
    </row>
    <row r="19" spans="1:10" ht="22.5" customHeight="1">
      <c r="A19" s="25"/>
      <c r="B19" s="72" t="s">
        <v>13</v>
      </c>
      <c r="C19" s="73"/>
      <c r="D19" s="81">
        <f>IFERROR(VLOOKUP(B19,'Salary Setup'!$I$4:$M$9,4,0),"")</f>
        <v>2500</v>
      </c>
      <c r="E19" s="82"/>
      <c r="F19" s="84" t="s">
        <v>20</v>
      </c>
      <c r="G19" s="73"/>
      <c r="H19" s="74">
        <f>IFERROR(VLOOKUP(F19,'Salary Setup'!P4:$T$10,3,0),"")</f>
        <v>1100</v>
      </c>
      <c r="I19" s="74"/>
      <c r="J19" s="26"/>
    </row>
    <row r="20" spans="1:10" ht="22.5" customHeight="1">
      <c r="A20" s="25"/>
      <c r="B20" s="72" t="s">
        <v>14</v>
      </c>
      <c r="C20" s="73"/>
      <c r="D20" s="81">
        <f>IFERROR(VLOOKUP(B20,'Salary Setup'!$I$4:$M$9,4,0),"")</f>
        <v>300</v>
      </c>
      <c r="E20" s="82"/>
      <c r="F20" s="84" t="s">
        <v>21</v>
      </c>
      <c r="G20" s="73"/>
      <c r="H20" s="74">
        <f>IFERROR(VLOOKUP(F20,'Salary Setup'!P5:$T$10,3,0),"")</f>
        <v>150</v>
      </c>
      <c r="I20" s="74"/>
      <c r="J20" s="26"/>
    </row>
    <row r="21" spans="1:10" ht="21" customHeight="1">
      <c r="A21" s="25"/>
      <c r="B21" s="72" t="s">
        <v>15</v>
      </c>
      <c r="C21" s="73"/>
      <c r="D21" s="81">
        <f>IFERROR(VLOOKUP(B21,'Salary Setup'!$I$4:$M$9,4,0),"")</f>
        <v>350</v>
      </c>
      <c r="E21" s="82"/>
      <c r="F21" s="84" t="s">
        <v>22</v>
      </c>
      <c r="G21" s="73"/>
      <c r="H21" s="74">
        <f>IFERROR(VLOOKUP(F21,'Salary Setup'!P6:$T$10,3,0),"")</f>
        <v>300</v>
      </c>
      <c r="I21" s="74"/>
      <c r="J21" s="26"/>
    </row>
    <row r="22" spans="1:10" ht="22.5" customHeight="1">
      <c r="A22" s="25"/>
      <c r="B22" s="72" t="s">
        <v>16</v>
      </c>
      <c r="C22" s="73"/>
      <c r="D22" s="81">
        <f>IFERROR(VLOOKUP(B22,'Salary Setup'!$I$4:$M$9,4,0),"")</f>
        <v>150</v>
      </c>
      <c r="E22" s="82"/>
      <c r="F22" s="84" t="s">
        <v>23</v>
      </c>
      <c r="G22" s="73"/>
      <c r="H22" s="74">
        <f>IFERROR(VLOOKUP(F22,'Salary Setup'!P7:$T$10,3,0),"")</f>
        <v>100</v>
      </c>
      <c r="I22" s="74"/>
      <c r="J22" s="26"/>
    </row>
    <row r="23" spans="1:10" ht="22.5" customHeight="1">
      <c r="A23" s="25"/>
      <c r="B23" s="72" t="s">
        <v>17</v>
      </c>
      <c r="C23" s="73"/>
      <c r="D23" s="81">
        <f>IFERROR(VLOOKUP(B23,'Salary Setup'!$I$4:$M$9,4,0),"")</f>
        <v>200</v>
      </c>
      <c r="E23" s="82"/>
      <c r="F23" s="84"/>
      <c r="G23" s="73"/>
      <c r="H23" s="74" t="str">
        <f>IFERROR(VLOOKUP(F23,'Salary Setup'!P8:$T$10,3,0),"")</f>
        <v/>
      </c>
      <c r="I23" s="74"/>
      <c r="J23" s="26"/>
    </row>
    <row r="24" spans="1:10" ht="22.5" customHeight="1">
      <c r="A24" s="25"/>
      <c r="B24" s="7" t="s">
        <v>31</v>
      </c>
      <c r="C24" s="2"/>
      <c r="D24" s="17">
        <f>IFERROR(VLOOKUP(B24,'Salary Setup'!$I$4:$M$9,4,0),"")</f>
        <v>0</v>
      </c>
      <c r="E24" s="18"/>
      <c r="F24" s="8"/>
      <c r="G24" s="2"/>
      <c r="H24" s="17" t="str">
        <f>IFERROR(VLOOKUP(F24,'Salary Setup'!P9:$T$10,3,0),"")</f>
        <v/>
      </c>
      <c r="I24" s="19"/>
      <c r="J24" s="26"/>
    </row>
    <row r="25" spans="1:10" ht="22.5" customHeight="1">
      <c r="A25" s="25"/>
      <c r="B25" s="62" t="s">
        <v>18</v>
      </c>
      <c r="C25" s="63"/>
      <c r="D25" s="75">
        <f>SUM(D19:D23)</f>
        <v>3500</v>
      </c>
      <c r="E25" s="83"/>
      <c r="F25" s="79" t="s">
        <v>24</v>
      </c>
      <c r="G25" s="63"/>
      <c r="H25" s="75">
        <f>SUM(H19:H23)</f>
        <v>1650</v>
      </c>
      <c r="I25" s="76"/>
      <c r="J25" s="26"/>
    </row>
    <row r="26" spans="1:10" ht="22.5" customHeight="1">
      <c r="A26" s="25"/>
      <c r="B26" s="49" t="s">
        <v>19</v>
      </c>
      <c r="C26" s="49"/>
      <c r="D26" s="49"/>
      <c r="E26" s="4"/>
      <c r="F26" s="50">
        <f>D25-H25</f>
        <v>1850</v>
      </c>
      <c r="G26" s="50"/>
      <c r="H26" s="50"/>
      <c r="I26" s="50"/>
      <c r="J26" s="26"/>
    </row>
    <row r="27" spans="1:10">
      <c r="A27" s="25"/>
      <c r="B27" s="2"/>
      <c r="C27" s="2" t="s">
        <v>25</v>
      </c>
      <c r="D27" s="2"/>
      <c r="E27" s="5"/>
      <c r="F27" s="77" t="str">
        <f>CHOOSE(LEFT(TEXT(F26,"000000000.00"))+1,,"One","Two","Three","Four","Five","Six","Seven","Eight","Nine")&amp;IF(--LEFT(TEXT(F26,"000000000.00"))=0,,IF(AND(--MID(TEXT(F26,"000000000.00"),2,1)=0,--MID(TEXT(F26,"000000000.00"),3,1)=0)," Hundred"," Hundred and "))&amp;CHOOSE(MID(TEXT(F26,"000000000.00"),2,1)+1,,,"Twenty ","Thirty ","Forty ","Fifty ","Sixty ","Seventy ","Eighty ","Ninety ")&amp;IF(--MID(TEXT(F26,"000000000.00"),2,1)&lt;&gt;1,CHOOSE(MID(TEXT(F26,"000000000.00"),3,1)+1,,"One","Two","Three","Four","Five","Six","Seven","Eight","Nine"),CHOOSE(MID(TEXT(F26,"000000000.00"),3,1)+1,"Ten","Eleven","Twelve","Thirteen","Fourteen","Fifteen","Sixteen","Seventeen","Eighteen","Nineteen"))&amp;IF((--LEFT(TEXT(F26,"000000000.00"))+MID(TEXT(F26,"000000000.00"),2,1)+MID(TEXT(F26,"000000000.00"),3,1))=0,,IF(AND((--MID(TEXT(F26,"000000000.00"),4,1)+MID(TEXT(F26,"000000000.00"),5,1)+MID(TEXT(F26,"000000000.00"),6,1)+MID(TEXT(F26,"000000000.00"),7,1))=0,(--MID(TEXT(F26,"000000000.00"),8,1)+RIGHT(TEXT(F26,"000000000.00")))&gt;0)," Million and "," Million "))&amp;CHOOSE(MID(TEXT(F26,"000000000.00"),4,1)+1,,"One","Two","Three","Four","Five","Six","Seven","Eight","Nine")&amp;IF(--MID(TEXT(F26,"000000000.00"),4,1)=0,,IF(AND(--MID(TEXT(F26,"000000000.00"),5,1)=0,--MID(TEXT(F26,"000000000.00"),6,1)=0)," Hundred"," Hundred and"))&amp;CHOOSE(MID(TEXT(F26,"000000000.00"),5,1)+1,,," Twenty"," Thirty"," Forty"," Fifty"," Sixty"," Seventy"," Eighty"," Ninety")&amp;IF(--MID(TEXT(F26,"000000000.00"),5,1)&lt;&gt;1,CHOOSE(MID(TEXT(F26,"000000000.00"),6,1)+1,," One"," Two"," Three"," Four"," Five"," Six"," Seven"," Eight"," Nine"),CHOOSE(MID(TEXT(F26,"000000000.00"),6,1)+1," Ten"," Eleven"," Twelve"," Thirteen"," Fourteen"," Fifteen"," Sixteen"," Seventeen"," Eighteen"," Nineteen"))&amp;IF((--MID(TEXT(F26,"000000000.00"),4,1)+MID(TEXT(F26,"000000000.00"),5,1)+MID(TEXT(F26,"000000000.00"),6,1))=0,,IF(OR((--MID(TEXT(F26,"000000000.00"),7,1)+MID(TEXT(F26,"000000000.00"),8,1)+MID(TEXT(F26,"000000000.00"),9,1))=0,--MID(TEXT(F26,"000000000.00"),7,1)&lt;&gt;0)," Thousand "," Thousand and "))&amp;CHOOSE(MID(TEXT(F26,"000000000.00"),7,1)+1,,"One","Two","Three","Four","Five","Six","Seven","Eight","Nine")&amp;IF(--MID(TEXT(F26,"000000000.00"),7,1)=0,,IF(AND(--MID(TEXT(F26,"000000000.00"),8,1)=0,--MID(TEXT(F26,"000000000.00"),9,1)=0)," Hundred "," Hundred and "))&amp;CHOOSE(MID(TEXT(F26,"000000000.00"),8,1)+1,,,"Twenty ","Thirty ","Forty ","Fifty ","Sixty ","Seventy ","Eighty ","Ninety ")&amp;IF(--MID(TEXT(F26,"000000000.00"),8,1)&lt;&gt;1,CHOOSE(MID(TEXT(F26,"000000000.00"),9,1)+1,,"One","Two","Three","Four","Five","Six","Seven","Eight","Nine"),CHOOSE(MID(TEXT(F26,"000000000.00"),9,1)+1,"Ten","Eleven","Twelve","Thirteen","Fourteen","Fifteen","Sixteen","Seventeen","Eighteen","Nineteen"))&amp;" Dollar &amp; "&amp;RIGHT(TEXT(F26,"000000000.00"),2)&amp;"/100"</f>
        <v xml:space="preserve"> One Thousand Eight Hundred and Fifty  Dollar &amp; 00/100</v>
      </c>
      <c r="G27" s="77"/>
      <c r="H27" s="77"/>
      <c r="I27" s="77"/>
      <c r="J27" s="26"/>
    </row>
    <row r="28" spans="1:10">
      <c r="A28" s="25"/>
      <c r="B28" s="2"/>
      <c r="C28" s="2"/>
      <c r="D28" s="2"/>
      <c r="E28" s="2"/>
      <c r="F28" s="78"/>
      <c r="G28" s="78"/>
      <c r="H28" s="78"/>
      <c r="I28" s="78"/>
      <c r="J28" s="26"/>
    </row>
    <row r="29" spans="1:10">
      <c r="A29" s="25"/>
      <c r="B29" s="64" t="s">
        <v>34</v>
      </c>
      <c r="C29" s="65"/>
      <c r="D29" s="65"/>
      <c r="E29" s="68"/>
      <c r="F29" s="68"/>
      <c r="G29" s="34"/>
      <c r="H29" s="65" t="s">
        <v>10</v>
      </c>
      <c r="I29" s="70"/>
      <c r="J29" s="26"/>
    </row>
    <row r="30" spans="1:10">
      <c r="A30" s="25"/>
      <c r="B30" s="66"/>
      <c r="C30" s="67"/>
      <c r="D30" s="67"/>
      <c r="E30" s="69"/>
      <c r="F30" s="69"/>
      <c r="G30" s="35"/>
      <c r="H30" s="67"/>
      <c r="I30" s="71"/>
      <c r="J30" s="26"/>
    </row>
    <row r="31" spans="1:10" ht="21" customHeight="1">
      <c r="A31" s="25"/>
      <c r="B31" s="72" t="s">
        <v>37</v>
      </c>
      <c r="C31" s="73"/>
      <c r="D31" s="73"/>
      <c r="E31" s="73"/>
      <c r="F31" s="2"/>
      <c r="G31" s="2"/>
      <c r="H31" s="58">
        <f>VLOOKUP(B31,'Salary Setup'!I14:M20,3,0)</f>
        <v>1100</v>
      </c>
      <c r="I31" s="59"/>
      <c r="J31" s="26"/>
    </row>
    <row r="32" spans="1:10" ht="21" customHeight="1">
      <c r="A32" s="25"/>
      <c r="B32" s="72" t="s">
        <v>36</v>
      </c>
      <c r="C32" s="73"/>
      <c r="D32" s="73"/>
      <c r="E32" s="73"/>
      <c r="F32" s="2"/>
      <c r="G32" s="2"/>
      <c r="H32" s="58">
        <f>VLOOKUP(B32,'Salary Setup'!I15:M21,3,0)</f>
        <v>150</v>
      </c>
      <c r="I32" s="59"/>
      <c r="J32" s="26"/>
    </row>
    <row r="33" spans="1:10" ht="21" customHeight="1">
      <c r="A33" s="25"/>
      <c r="B33" s="56" t="s">
        <v>38</v>
      </c>
      <c r="C33" s="57"/>
      <c r="D33" s="57"/>
      <c r="E33" s="57"/>
      <c r="F33" s="3"/>
      <c r="G33" s="3"/>
      <c r="H33" s="60">
        <f>VLOOKUP(B33,'Salary Setup'!I16:M22,3,0)</f>
        <v>300</v>
      </c>
      <c r="I33" s="61"/>
      <c r="J33" s="26"/>
    </row>
    <row r="34" spans="1:10" ht="21" customHeight="1">
      <c r="A34" s="25"/>
      <c r="B34" s="49" t="s">
        <v>40</v>
      </c>
      <c r="C34" s="49"/>
      <c r="D34" s="49"/>
      <c r="E34" s="2"/>
      <c r="F34" s="50">
        <f>SUM(H31:I33)</f>
        <v>1550</v>
      </c>
      <c r="G34" s="50"/>
      <c r="H34" s="50"/>
      <c r="I34" s="50"/>
      <c r="J34" s="26"/>
    </row>
    <row r="35" spans="1:10">
      <c r="A35" s="25"/>
      <c r="B35" s="2"/>
      <c r="C35" s="2"/>
      <c r="D35" s="2"/>
      <c r="E35" s="2"/>
      <c r="F35" s="2"/>
      <c r="G35" s="2"/>
      <c r="H35" s="2"/>
      <c r="I35" s="2"/>
      <c r="J35" s="26"/>
    </row>
    <row r="36" spans="1:10">
      <c r="A36" s="25"/>
      <c r="B36" s="2"/>
      <c r="C36" s="2"/>
      <c r="D36" s="2"/>
      <c r="E36" s="2"/>
      <c r="F36" s="2"/>
      <c r="G36" s="2"/>
      <c r="H36" s="2"/>
      <c r="I36" s="2"/>
      <c r="J36" s="26"/>
    </row>
    <row r="37" spans="1:10">
      <c r="A37" s="25"/>
      <c r="B37" s="51" t="s">
        <v>39</v>
      </c>
      <c r="C37" s="51"/>
      <c r="D37" s="51"/>
      <c r="E37" s="52">
        <f>F26+F34</f>
        <v>3400</v>
      </c>
      <c r="F37" s="53"/>
      <c r="G37" s="55" t="str">
        <f>"("&amp;CHOOSE(LEFT(TEXT(E37,"000000000.00"))+1,,"One","Two","Three","Four","Five","Six","Seven","Eight","Nine")&amp;IF(--LEFT(TEXT(E37,"000000000.00"))=0,,IF(AND(--MID(TEXT(E37,"000000000.00"),2,1)=0,--MID(TEXT(E37,"000000000.00"),3,1)=0)," Hundred"," Hundred and "))&amp;CHOOSE(MID(TEXT(E37,"000000000.00"),2,1)+1,,,"Twenty ","Thirty ","Forty ","Fifty ","Sixty ","Seventy ","Eighty ","Ninety ")&amp;IF(--MID(TEXT(E37,"000000000.00"),2,1)&lt;&gt;1,CHOOSE(MID(TEXT(E37,"000000000.00"),3,1)+1,,"One","Two","Three","Four","Five","Six","Seven","Eight","Nine"),CHOOSE(MID(TEXT(E37,"000000000.00"),3,1)+1,"Ten","Eleven","Twelve","Thirteen","Fourteen","Fifteen","Sixteen","Seventeen","Eighteen","Nineteen"))&amp;IF((--LEFT(TEXT(E37,"000000000.00"))+MID(TEXT(E37,"000000000.00"),2,1)+MID(TEXT(E37,"000000000.00"),3,1))=0,,IF(AND((--MID(TEXT(E37,"000000000.00"),4,1)+MID(TEXT(E37,"000000000.00"),5,1)+MID(TEXT(E37,"000000000.00"),6,1)+MID(TEXT(E37,"000000000.00"),7,1))=0,(--MID(TEXT(E37,"000000000.00"),8,1)+RIGHT(TEXT(E37,"000000000.00")))&gt;0)," Million and "," Million "))&amp;CHOOSE(MID(TEXT(E37,"000000000.00"),4,1)+1,,"One","Two","Three","Four","Five","Six","Seven","Eight","Nine")&amp;IF(--MID(TEXT(E37,"000000000.00"),4,1)=0,,IF(AND(--MID(TEXT(E37,"000000000.00"),5,1)=0,--MID(TEXT(E37,"000000000.00"),6,1)=0)," Hundred"," Hundred and"))&amp;CHOOSE(MID(TEXT(E37,"000000000.00"),5,1)+1,,," Twenty"," Thirty"," Forty"," Fifty"," Sixty"," Seventy"," Eighty"," Ninety")&amp;IF(--MID(TEXT(E37,"000000000.00"),5,1)&lt;&gt;1,CHOOSE(MID(TEXT(E37,"000000000.00"),6,1)+1,," One"," Two"," Three"," Four"," Five"," Six"," Seven"," Eight"," Nine"),CHOOSE(MID(TEXT(E37,"000000000.00"),6,1)+1," Ten"," Eleven"," Twelve"," Thirteen"," Fourteen"," Fifteen"," Sixteen"," Seventeen"," Eighteen"," Nineteen"))&amp;IF((--MID(TEXT(E37,"000000000.00"),4,1)+MID(TEXT(E37,"000000000.00"),5,1)+MID(TEXT(E37,"000000000.00"),6,1))=0,,IF(OR((--MID(TEXT(E37,"000000000.00"),7,1)+MID(TEXT(E37,"000000000.00"),8,1)+MID(TEXT(E37,"000000000.00"),9,1))=0,--MID(TEXT(E37,"000000000.00"),7,1)&lt;&gt;0)," Thousand "," Thousand and "))&amp;CHOOSE(MID(TEXT(E37,"000000000.00"),7,1)+1,,"One","Two","Three","Four","Five","Six","Seven","Eight","Nine")&amp;IF(--MID(TEXT(E37,"000000000.00"),7,1)=0,,IF(AND(--MID(TEXT(E37,"000000000.00"),8,1)=0,--MID(TEXT(E37,"000000000.00"),9,1)=0)," Hundred "," Hundred and "))&amp;CHOOSE(MID(TEXT(E37,"000000000.00"),8,1)+1,,,"Twenty ","Thirty ","Forty ","Fifty ","Sixty ","Seventy ","Eighty ","Ninety ")&amp;IF(--MID(TEXT(E37,"000000000.00"),8,1)&lt;&gt;1,CHOOSE(MID(TEXT(E37,"000000000.00"),9,1)+1,,"One","Two","Three","Four","Five","Six","Seven","Eight","Nine"),CHOOSE(MID(TEXT(E37,"000000000.00"),9,1)+1,"Ten","Eleven","Twelve","Thirteen","Fourteen","Fifteen","Sixteen","Seventeen","Eighteen","Nineteen"))&amp;" Dollar &amp; "&amp;RIGHT(TEXT(E37,"000000000.00"),2)&amp;"/100"&amp;")"</f>
        <v>( Three Thousand Four Hundred  Dollar &amp; 00/100)</v>
      </c>
      <c r="H37" s="55"/>
      <c r="I37" s="55"/>
      <c r="J37" s="26"/>
    </row>
    <row r="38" spans="1:10">
      <c r="A38" s="25"/>
      <c r="B38" s="51"/>
      <c r="C38" s="51"/>
      <c r="D38" s="51"/>
      <c r="E38" s="54"/>
      <c r="F38" s="53"/>
      <c r="G38" s="55"/>
      <c r="H38" s="55"/>
      <c r="I38" s="55"/>
      <c r="J38" s="26"/>
    </row>
    <row r="39" spans="1:10">
      <c r="A39" s="25"/>
      <c r="B39" s="51"/>
      <c r="C39" s="51"/>
      <c r="D39" s="51"/>
      <c r="E39" s="54"/>
      <c r="F39" s="53"/>
      <c r="G39" s="55"/>
      <c r="H39" s="55"/>
      <c r="I39" s="55"/>
      <c r="J39" s="26"/>
    </row>
    <row r="40" spans="1:10">
      <c r="A40" s="25"/>
      <c r="B40" s="2"/>
      <c r="C40" s="2"/>
      <c r="D40" s="2"/>
      <c r="E40" s="2"/>
      <c r="F40" s="2"/>
      <c r="G40" s="2"/>
      <c r="H40" s="2"/>
      <c r="I40" s="2"/>
      <c r="J40" s="26"/>
    </row>
    <row r="41" spans="1:10">
      <c r="A41" s="25"/>
      <c r="B41" s="2"/>
      <c r="C41" s="2"/>
      <c r="D41" s="2"/>
      <c r="E41" s="2"/>
      <c r="F41" s="2"/>
      <c r="G41" s="2"/>
      <c r="H41" s="2"/>
      <c r="I41" s="2"/>
      <c r="J41" s="26"/>
    </row>
    <row r="42" spans="1:10">
      <c r="A42" s="25"/>
      <c r="B42" s="38" t="s">
        <v>41</v>
      </c>
      <c r="C42" s="38"/>
      <c r="D42" s="38"/>
      <c r="E42" s="2"/>
      <c r="F42" s="2"/>
      <c r="G42" s="38" t="s">
        <v>42</v>
      </c>
      <c r="H42" s="38"/>
      <c r="I42" s="38"/>
      <c r="J42" s="26"/>
    </row>
    <row r="43" spans="1:10">
      <c r="A43" s="31"/>
      <c r="B43" s="32"/>
      <c r="C43" s="32"/>
      <c r="D43" s="32"/>
      <c r="E43" s="32"/>
      <c r="F43" s="32"/>
      <c r="G43" s="32"/>
      <c r="H43" s="32"/>
      <c r="I43" s="32"/>
      <c r="J43" s="33"/>
    </row>
  </sheetData>
  <mergeCells count="53">
    <mergeCell ref="B20:C20"/>
    <mergeCell ref="H18:I18"/>
    <mergeCell ref="H19:I19"/>
    <mergeCell ref="H20:I20"/>
    <mergeCell ref="B2:I3"/>
    <mergeCell ref="C8:H8"/>
    <mergeCell ref="B18:C18"/>
    <mergeCell ref="F18:G18"/>
    <mergeCell ref="B19:C19"/>
    <mergeCell ref="F27:I28"/>
    <mergeCell ref="F25:G25"/>
    <mergeCell ref="B26:D26"/>
    <mergeCell ref="D18:E18"/>
    <mergeCell ref="D19:E19"/>
    <mergeCell ref="D20:E20"/>
    <mergeCell ref="D21:E21"/>
    <mergeCell ref="D22:E22"/>
    <mergeCell ref="D23:E23"/>
    <mergeCell ref="D25:E25"/>
    <mergeCell ref="B21:C21"/>
    <mergeCell ref="B22:C22"/>
    <mergeCell ref="B23:C23"/>
    <mergeCell ref="F19:G19"/>
    <mergeCell ref="F20:G20"/>
    <mergeCell ref="F21:G21"/>
    <mergeCell ref="H21:I21"/>
    <mergeCell ref="H22:I22"/>
    <mergeCell ref="H23:I23"/>
    <mergeCell ref="H25:I25"/>
    <mergeCell ref="F26:I26"/>
    <mergeCell ref="F22:G22"/>
    <mergeCell ref="F23:G23"/>
    <mergeCell ref="B29:D30"/>
    <mergeCell ref="E29:F30"/>
    <mergeCell ref="H29:I30"/>
    <mergeCell ref="B31:E31"/>
    <mergeCell ref="B32:E32"/>
    <mergeCell ref="B42:D42"/>
    <mergeCell ref="G42:I42"/>
    <mergeCell ref="F10:H10"/>
    <mergeCell ref="F14:H14"/>
    <mergeCell ref="F11:H12"/>
    <mergeCell ref="F13:H13"/>
    <mergeCell ref="B34:D34"/>
    <mergeCell ref="F34:I34"/>
    <mergeCell ref="B37:D39"/>
    <mergeCell ref="E37:F39"/>
    <mergeCell ref="G37:I39"/>
    <mergeCell ref="B33:E33"/>
    <mergeCell ref="H31:I31"/>
    <mergeCell ref="H32:I32"/>
    <mergeCell ref="H33:I33"/>
    <mergeCell ref="B25:C25"/>
  </mergeCells>
  <pageMargins left="0.7" right="0.7" top="0.75" bottom="0.75" header="0.3" footer="0.3"/>
  <pageSetup scale="89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U20"/>
  <sheetViews>
    <sheetView showGridLines="0" workbookViewId="0">
      <selection activeCell="C15" sqref="C15"/>
    </sheetView>
  </sheetViews>
  <sheetFormatPr defaultRowHeight="16.5"/>
  <cols>
    <col min="1" max="1" width="2.5703125" style="1" customWidth="1"/>
    <col min="2" max="16384" width="9.140625" style="1"/>
  </cols>
  <sheetData>
    <row r="2" spans="2:21">
      <c r="B2" s="91" t="s">
        <v>29</v>
      </c>
      <c r="C2" s="92"/>
      <c r="D2" s="92"/>
      <c r="E2" s="92"/>
      <c r="F2" s="92"/>
      <c r="G2" s="93"/>
      <c r="I2" s="91" t="s">
        <v>30</v>
      </c>
      <c r="J2" s="92"/>
      <c r="K2" s="92"/>
      <c r="L2" s="92"/>
      <c r="M2" s="92"/>
      <c r="N2" s="93"/>
      <c r="P2" s="91" t="s">
        <v>32</v>
      </c>
      <c r="Q2" s="92"/>
      <c r="R2" s="92"/>
      <c r="S2" s="92"/>
      <c r="T2" s="92"/>
      <c r="U2" s="93"/>
    </row>
    <row r="3" spans="2:21">
      <c r="B3" s="9"/>
      <c r="C3" s="2"/>
      <c r="D3" s="2"/>
      <c r="E3" s="2"/>
      <c r="F3" s="2"/>
      <c r="G3" s="10"/>
      <c r="I3" s="9"/>
      <c r="J3" s="2"/>
      <c r="K3" s="2"/>
      <c r="L3" s="2"/>
      <c r="M3" s="2"/>
      <c r="N3" s="10"/>
      <c r="P3" s="9"/>
      <c r="Q3" s="2"/>
      <c r="R3" s="2"/>
      <c r="S3" s="2"/>
      <c r="T3" s="2"/>
      <c r="U3" s="10"/>
    </row>
    <row r="4" spans="2:21">
      <c r="B4" s="9" t="s">
        <v>4</v>
      </c>
      <c r="C4" s="2"/>
      <c r="D4" s="94" t="s">
        <v>26</v>
      </c>
      <c r="E4" s="95"/>
      <c r="F4" s="96"/>
      <c r="G4" s="10"/>
      <c r="I4" s="9" t="s">
        <v>13</v>
      </c>
      <c r="J4" s="2"/>
      <c r="K4" s="2"/>
      <c r="L4" s="88">
        <v>2500</v>
      </c>
      <c r="M4" s="90"/>
      <c r="N4" s="10"/>
      <c r="P4" s="9" t="s">
        <v>20</v>
      </c>
      <c r="Q4" s="2"/>
      <c r="R4" s="88">
        <v>1100</v>
      </c>
      <c r="S4" s="89"/>
      <c r="T4" s="90"/>
      <c r="U4" s="10"/>
    </row>
    <row r="5" spans="2:21">
      <c r="B5" s="9" t="s">
        <v>5</v>
      </c>
      <c r="C5" s="2"/>
      <c r="D5" s="94" t="s">
        <v>27</v>
      </c>
      <c r="E5" s="95"/>
      <c r="F5" s="96"/>
      <c r="G5" s="10"/>
      <c r="I5" s="9" t="s">
        <v>14</v>
      </c>
      <c r="J5" s="2"/>
      <c r="K5" s="2"/>
      <c r="L5" s="88">
        <v>300</v>
      </c>
      <c r="M5" s="90"/>
      <c r="N5" s="10"/>
      <c r="P5" s="9" t="s">
        <v>21</v>
      </c>
      <c r="Q5" s="2"/>
      <c r="R5" s="88">
        <v>150</v>
      </c>
      <c r="S5" s="89"/>
      <c r="T5" s="90"/>
      <c r="U5" s="10"/>
    </row>
    <row r="6" spans="2:21">
      <c r="B6" s="9" t="s">
        <v>7</v>
      </c>
      <c r="C6" s="2"/>
      <c r="D6" s="97">
        <v>54790</v>
      </c>
      <c r="E6" s="98"/>
      <c r="F6" s="99"/>
      <c r="G6" s="10"/>
      <c r="I6" s="9" t="s">
        <v>15</v>
      </c>
      <c r="J6" s="2"/>
      <c r="K6" s="2"/>
      <c r="L6" s="88">
        <v>350</v>
      </c>
      <c r="M6" s="90"/>
      <c r="N6" s="10"/>
      <c r="P6" s="9" t="s">
        <v>22</v>
      </c>
      <c r="Q6" s="2"/>
      <c r="R6" s="88">
        <v>300</v>
      </c>
      <c r="S6" s="89"/>
      <c r="T6" s="90"/>
      <c r="U6" s="10"/>
    </row>
    <row r="7" spans="2:21">
      <c r="B7" s="9" t="s">
        <v>6</v>
      </c>
      <c r="C7" s="2"/>
      <c r="D7" s="100" t="s">
        <v>28</v>
      </c>
      <c r="E7" s="101"/>
      <c r="F7" s="102"/>
      <c r="G7" s="10"/>
      <c r="I7" s="9" t="s">
        <v>16</v>
      </c>
      <c r="J7" s="2"/>
      <c r="K7" s="2"/>
      <c r="L7" s="88">
        <v>150</v>
      </c>
      <c r="M7" s="90"/>
      <c r="N7" s="10"/>
      <c r="P7" s="9" t="s">
        <v>23</v>
      </c>
      <c r="Q7" s="2"/>
      <c r="R7" s="88">
        <v>100</v>
      </c>
      <c r="S7" s="89"/>
      <c r="T7" s="90"/>
      <c r="U7" s="10"/>
    </row>
    <row r="8" spans="2:21">
      <c r="B8" s="9" t="s">
        <v>8</v>
      </c>
      <c r="C8" s="2"/>
      <c r="D8" s="97">
        <v>54969</v>
      </c>
      <c r="E8" s="98"/>
      <c r="F8" s="99"/>
      <c r="G8" s="10"/>
      <c r="I8" s="9" t="s">
        <v>17</v>
      </c>
      <c r="J8" s="2"/>
      <c r="K8" s="2"/>
      <c r="L8" s="88">
        <v>200</v>
      </c>
      <c r="M8" s="90"/>
      <c r="N8" s="10"/>
      <c r="P8" s="9"/>
      <c r="Q8" s="2"/>
      <c r="R8" s="2"/>
      <c r="S8" s="2"/>
      <c r="T8" s="2"/>
      <c r="U8" s="10"/>
    </row>
    <row r="9" spans="2:21">
      <c r="B9" s="9" t="s">
        <v>12</v>
      </c>
      <c r="C9" s="2"/>
      <c r="D9" s="14" t="s">
        <v>33</v>
      </c>
      <c r="E9" s="15"/>
      <c r="F9" s="16"/>
      <c r="G9" s="10"/>
      <c r="I9" s="9" t="s">
        <v>31</v>
      </c>
      <c r="J9" s="2"/>
      <c r="K9" s="2"/>
      <c r="L9" s="88">
        <v>0</v>
      </c>
      <c r="M9" s="90"/>
      <c r="N9" s="10"/>
      <c r="P9" s="9"/>
      <c r="Q9" s="2"/>
      <c r="R9" s="2"/>
      <c r="S9" s="2"/>
      <c r="T9" s="2"/>
      <c r="U9" s="10"/>
    </row>
    <row r="10" spans="2:21">
      <c r="B10" s="9" t="s">
        <v>44</v>
      </c>
      <c r="C10" s="2"/>
      <c r="D10" s="14">
        <v>28</v>
      </c>
      <c r="E10" s="15"/>
      <c r="F10" s="16"/>
      <c r="G10" s="10"/>
      <c r="I10" s="11"/>
      <c r="J10" s="12"/>
      <c r="K10" s="12"/>
      <c r="L10" s="12"/>
      <c r="M10" s="12"/>
      <c r="N10" s="13"/>
      <c r="P10" s="11"/>
      <c r="Q10" s="12"/>
      <c r="R10" s="12"/>
      <c r="S10" s="12"/>
      <c r="T10" s="12"/>
      <c r="U10" s="13"/>
    </row>
    <row r="11" spans="2:21">
      <c r="B11" s="11"/>
      <c r="C11" s="12"/>
      <c r="D11" s="103"/>
      <c r="E11" s="103"/>
      <c r="F11" s="103"/>
      <c r="G11" s="13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U11" s="2"/>
    </row>
    <row r="12" spans="2:21">
      <c r="B12" s="2"/>
      <c r="C12" s="2"/>
      <c r="D12" s="2"/>
      <c r="E12" s="2"/>
      <c r="F12" s="2"/>
      <c r="G12" s="2"/>
      <c r="I12" s="91" t="s">
        <v>35</v>
      </c>
      <c r="J12" s="92"/>
      <c r="K12" s="92"/>
      <c r="L12" s="92"/>
      <c r="M12" s="92"/>
      <c r="N12" s="93"/>
    </row>
    <row r="13" spans="2:21">
      <c r="I13" s="9"/>
      <c r="J13" s="2"/>
      <c r="K13" s="2"/>
      <c r="L13" s="2"/>
      <c r="M13" s="2"/>
      <c r="N13" s="10"/>
    </row>
    <row r="14" spans="2:21">
      <c r="B14" s="6"/>
      <c r="C14" s="6"/>
      <c r="D14" s="6"/>
      <c r="E14" s="6"/>
      <c r="F14" s="6"/>
      <c r="G14" s="6"/>
      <c r="I14" s="9" t="s">
        <v>37</v>
      </c>
      <c r="J14" s="2"/>
      <c r="K14" s="88">
        <v>1100</v>
      </c>
      <c r="L14" s="89"/>
      <c r="M14" s="90"/>
      <c r="N14" s="10"/>
    </row>
    <row r="15" spans="2:21">
      <c r="I15" s="9" t="s">
        <v>36</v>
      </c>
      <c r="J15" s="2"/>
      <c r="K15" s="88">
        <v>150</v>
      </c>
      <c r="L15" s="89"/>
      <c r="M15" s="90"/>
      <c r="N15" s="10"/>
    </row>
    <row r="16" spans="2:21">
      <c r="I16" s="9" t="s">
        <v>38</v>
      </c>
      <c r="J16" s="2"/>
      <c r="K16" s="88">
        <v>300</v>
      </c>
      <c r="L16" s="89"/>
      <c r="M16" s="90"/>
      <c r="N16" s="10"/>
    </row>
    <row r="17" spans="9:14">
      <c r="I17" s="9"/>
      <c r="J17" s="2"/>
      <c r="K17" s="88"/>
      <c r="L17" s="89"/>
      <c r="M17" s="90"/>
      <c r="N17" s="10"/>
    </row>
    <row r="18" spans="9:14">
      <c r="I18" s="9"/>
      <c r="J18" s="2"/>
      <c r="K18" s="2"/>
      <c r="L18" s="2"/>
      <c r="M18" s="2"/>
      <c r="N18" s="10"/>
    </row>
    <row r="19" spans="9:14">
      <c r="I19" s="9"/>
      <c r="J19" s="2"/>
      <c r="K19" s="2"/>
      <c r="L19" s="2"/>
      <c r="M19" s="2"/>
      <c r="N19" s="10"/>
    </row>
    <row r="20" spans="9:14">
      <c r="I20" s="11"/>
      <c r="J20" s="12"/>
      <c r="K20" s="12"/>
      <c r="L20" s="12"/>
      <c r="M20" s="12"/>
      <c r="N20" s="13"/>
    </row>
  </sheetData>
  <mergeCells count="24">
    <mergeCell ref="D6:F6"/>
    <mergeCell ref="D7:F7"/>
    <mergeCell ref="D8:F8"/>
    <mergeCell ref="D11:F11"/>
    <mergeCell ref="B2:G2"/>
    <mergeCell ref="I2:N2"/>
    <mergeCell ref="P2:U2"/>
    <mergeCell ref="D4:F4"/>
    <mergeCell ref="D5:F5"/>
    <mergeCell ref="K15:M15"/>
    <mergeCell ref="K16:M16"/>
    <mergeCell ref="K17:M17"/>
    <mergeCell ref="R4:T4"/>
    <mergeCell ref="R5:T5"/>
    <mergeCell ref="R6:T6"/>
    <mergeCell ref="R7:T7"/>
    <mergeCell ref="I12:N12"/>
    <mergeCell ref="K14:M14"/>
    <mergeCell ref="L4:M4"/>
    <mergeCell ref="L5:M5"/>
    <mergeCell ref="L6:M6"/>
    <mergeCell ref="L7:M7"/>
    <mergeCell ref="L8:M8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Salary Slip</vt:lpstr>
      <vt:lpstr>Salary Setup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CYGNUS</cp:lastModifiedBy>
  <cp:lastPrinted>2023-03-04T08:21:36Z</cp:lastPrinted>
  <dcterms:created xsi:type="dcterms:W3CDTF">2023-03-04T05:05:15Z</dcterms:created>
  <dcterms:modified xsi:type="dcterms:W3CDTF">2023-07-28T15:35:34Z</dcterms:modified>
</cp:coreProperties>
</file>